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P:\Budget\Budget 2023-24\"/>
    </mc:Choice>
  </mc:AlternateContent>
  <xr:revisionPtr revIDLastSave="0" documentId="13_ncr:1_{12D98288-E6F5-4E27-8685-FBD70A8C7AC1}" xr6:coauthVersionLast="47" xr6:coauthVersionMax="47" xr10:uidLastSave="{00000000-0000-0000-0000-000000000000}"/>
  <bookViews>
    <workbookView xWindow="-120" yWindow="-120" windowWidth="29040" windowHeight="15720" xr2:uid="{00000000-000D-0000-FFFF-FFFF00000000}"/>
  </bookViews>
  <sheets>
    <sheet name="Academic Year" sheetId="1" r:id="rId1"/>
    <sheet name="Summer - 9MO Only" sheetId="3" r:id="rId2"/>
    <sheet name="Sheet2"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 i="3" l="1"/>
  <c r="F33" i="3"/>
  <c r="F32" i="3"/>
  <c r="F31" i="3"/>
  <c r="F30" i="3"/>
  <c r="F29" i="3"/>
  <c r="F28" i="3"/>
  <c r="F27" i="3"/>
  <c r="F26" i="3"/>
  <c r="F25" i="3"/>
  <c r="I42" i="1"/>
  <c r="G19" i="3"/>
  <c r="G18" i="3"/>
  <c r="G17" i="3"/>
  <c r="G16" i="3"/>
  <c r="G15" i="3"/>
  <c r="G14" i="3"/>
  <c r="G13" i="3"/>
  <c r="G12" i="3"/>
  <c r="C34" i="3"/>
  <c r="B7" i="3"/>
  <c r="I36" i="1"/>
  <c r="I35" i="1"/>
  <c r="I34" i="1"/>
  <c r="I33" i="1"/>
  <c r="I44" i="1"/>
  <c r="I43" i="1"/>
  <c r="B14" i="1" l="1"/>
  <c r="D46" i="1"/>
  <c r="D37" i="1"/>
  <c r="C14" i="1" l="1"/>
  <c r="C20" i="3"/>
</calcChain>
</file>

<file path=xl/sharedStrings.xml><?xml version="1.0" encoding="utf-8"?>
<sst xmlns="http://schemas.openxmlformats.org/spreadsheetml/2006/main" count="102" uniqueCount="71">
  <si>
    <t>9 Month</t>
  </si>
  <si>
    <t>Amount</t>
  </si>
  <si>
    <t>Activity End Date</t>
  </si>
  <si>
    <t>TAG#</t>
  </si>
  <si>
    <t>12 Month</t>
  </si>
  <si>
    <t>Credit Hours</t>
  </si>
  <si>
    <t>3. Enter the faculty members current teaching load for the Fall and Spring Semester.</t>
  </si>
  <si>
    <t xml:space="preserve">5. Attach this excel file when submitting an additional assignment in Workday through the manage period activity pay process.  </t>
  </si>
  <si>
    <t>Activity Start Date</t>
  </si>
  <si>
    <t>Instructions:</t>
  </si>
  <si>
    <t>Subtotal Academic Year:</t>
  </si>
  <si>
    <t>FTE - Faculty Effort</t>
  </si>
  <si>
    <t>Justification for Additional Compensation</t>
  </si>
  <si>
    <t xml:space="preserve">5. Attach this excel file when submitting an additional compensation in Workday through the manage period activity pay process.  </t>
  </si>
  <si>
    <t>4. Enter the additional assignment compensation details including course info for instructional assignments.</t>
  </si>
  <si>
    <r>
      <t xml:space="preserve">4. Enter the additional assignments requiring approval.  </t>
    </r>
    <r>
      <rPr>
        <b/>
        <sz val="11"/>
        <color theme="1"/>
        <rFont val="Calibri"/>
        <family val="2"/>
        <scheme val="minor"/>
      </rPr>
      <t xml:space="preserve">Please note: 9 Month faculty summer assignments do not need additional approval unless they exceed the .25 FTE across all summer activities.  </t>
    </r>
  </si>
  <si>
    <t>Employee Type:</t>
  </si>
  <si>
    <t>Name:</t>
  </si>
  <si>
    <t>Base Salary:</t>
  </si>
  <si>
    <t>AMP</t>
  </si>
  <si>
    <t>1. Select either 9 Month, 12 Month or AMP from the drop down list.</t>
  </si>
  <si>
    <t>2. Enter the current base salary to calculate the additional .25 FTE of allowable compensation over the summer semester.  12 Month faculty summer assignments will be considered overload and require additional approval.</t>
  </si>
  <si>
    <t>3. Enter the faculty member's current assignments for the summer semester.</t>
  </si>
  <si>
    <t>Justification for Compensation that Exceeds the 25% of Additional Summer Compensation</t>
  </si>
  <si>
    <t>1. Select 9 Month, 12 Month, or AMP from the drop down list.</t>
  </si>
  <si>
    <t>2. Enter the current base salary to calculate the 25% allowable during the Academic Year for 9 Month faculty, and 25% allowable during the full fiscal year for 12 Month faculty and AMP.</t>
  </si>
  <si>
    <t>Subtotal Summer:</t>
  </si>
  <si>
    <t>Annual Assignment</t>
  </si>
  <si>
    <t>% Teaching</t>
  </si>
  <si>
    <t>% Research</t>
  </si>
  <si>
    <t>% Service</t>
  </si>
  <si>
    <t>% Other</t>
  </si>
  <si>
    <t>Additional Compensation  - Instructional Assignments</t>
  </si>
  <si>
    <t>Course Name &amp; CRN</t>
  </si>
  <si>
    <t>Additional Compensation  - Non-Instructional Assignments</t>
  </si>
  <si>
    <t>Assignment Info</t>
  </si>
  <si>
    <t>Sample Faculty</t>
  </si>
  <si>
    <t>Professor</t>
  </si>
  <si>
    <t>Job Title:</t>
  </si>
  <si>
    <t>English 101 (CRN 12349)</t>
  </si>
  <si>
    <t>TAG000123</t>
  </si>
  <si>
    <t>Peace Justice and Human Rights Advisory Committee</t>
  </si>
  <si>
    <t>TAG003934</t>
  </si>
  <si>
    <t>Annual Report Preparation</t>
  </si>
  <si>
    <t>TAG000244</t>
  </si>
  <si>
    <t>Dissertation Chair</t>
  </si>
  <si>
    <t>TAG000263</t>
  </si>
  <si>
    <t>Course Start Date</t>
  </si>
  <si>
    <t>Course End Date</t>
  </si>
  <si>
    <t>Academic Affairs Additional Compensation Form
Fall 2023 / Spring 2024</t>
  </si>
  <si>
    <t>Academic Affairs Additional Compensation Form 
Summer 2024</t>
  </si>
  <si>
    <t>Amount of Allowable Overloads - 25%</t>
  </si>
  <si>
    <t>Remaining Amount: Academic Year for 9 Month / Fiscal Year for 12 Month:</t>
  </si>
  <si>
    <t>Teaching Load Academic Year 2023-2024</t>
  </si>
  <si>
    <t>Fall 2023</t>
  </si>
  <si>
    <t>Spring 2024</t>
  </si>
  <si>
    <t>Summer 2024 (12-Month Only)</t>
  </si>
  <si>
    <t>Intro to Anthropology (CRN 12345)</t>
  </si>
  <si>
    <t>Music History (CRN 12346)</t>
  </si>
  <si>
    <t>College Algebra (CRN 21234)</t>
  </si>
  <si>
    <t>Intro to Architecture (CRN 21235)</t>
  </si>
  <si>
    <t>Amount of Allowable Summer Assignments - 1.25 FTE</t>
  </si>
  <si>
    <t>Summer Compensation - Instructional Assignments</t>
  </si>
  <si>
    <t>Intro to Accounting (CRN 22345)</t>
  </si>
  <si>
    <t>TAG000019</t>
  </si>
  <si>
    <t>Summer Compensation  - Non-Instructional Assignments</t>
  </si>
  <si>
    <t>NSF Grant</t>
  </si>
  <si>
    <t>TAG000026</t>
  </si>
  <si>
    <t>NIH Grant</t>
  </si>
  <si>
    <t>TAG000025</t>
  </si>
  <si>
    <t>Amount of Summer over 1.25 FTE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</si>
</sst>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2"/>
      <color theme="1"/>
      <name val="Calibri"/>
      <family val="2"/>
      <scheme val="minor"/>
    </font>
    <font>
      <b/>
      <sz val="16"/>
      <color theme="1"/>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6" tint="0.59999389629810485"/>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74">
    <xf numFmtId="0" fontId="0" fillId="0" borderId="0" xfId="0"/>
    <xf numFmtId="0" fontId="2" fillId="0" borderId="0" xfId="0" applyFont="1" applyProtection="1">
      <protection locked="0"/>
    </xf>
    <xf numFmtId="0" fontId="0" fillId="0" borderId="0" xfId="0" applyProtection="1">
      <protection locked="0"/>
    </xf>
    <xf numFmtId="43" fontId="0" fillId="0" borderId="0" xfId="1" applyFont="1" applyProtection="1">
      <protection locked="0"/>
    </xf>
    <xf numFmtId="43" fontId="2" fillId="0" borderId="0" xfId="0" applyNumberFormat="1" applyFont="1" applyAlignment="1" applyProtection="1">
      <alignment horizontal="right" vertical="center"/>
      <protection locked="0"/>
    </xf>
    <xf numFmtId="40" fontId="0" fillId="0" borderId="0" xfId="0" applyNumberFormat="1" applyProtection="1">
      <protection locked="0"/>
    </xf>
    <xf numFmtId="0" fontId="3" fillId="0" borderId="0" xfId="0" applyFont="1" applyProtection="1">
      <protection locked="0"/>
    </xf>
    <xf numFmtId="43" fontId="0" fillId="0" borderId="0" xfId="0" applyNumberFormat="1" applyProtection="1">
      <protection locked="0"/>
    </xf>
    <xf numFmtId="0" fontId="2" fillId="3" borderId="1" xfId="0" applyFont="1" applyFill="1" applyBorder="1" applyAlignment="1">
      <alignment horizontal="center" vertical="center" wrapText="1"/>
    </xf>
    <xf numFmtId="0" fontId="0" fillId="0" borderId="9" xfId="0" applyBorder="1" applyProtection="1">
      <protection locked="0"/>
    </xf>
    <xf numFmtId="43" fontId="0" fillId="0" borderId="1" xfId="1" applyFont="1" applyBorder="1" applyProtection="1">
      <protection locked="0"/>
    </xf>
    <xf numFmtId="0" fontId="2" fillId="0" borderId="2" xfId="0" applyFont="1" applyBorder="1"/>
    <xf numFmtId="0" fontId="0" fillId="0" borderId="4" xfId="0" applyBorder="1" applyAlignment="1" applyProtection="1">
      <alignment horizontal="right"/>
      <protection locked="0"/>
    </xf>
    <xf numFmtId="0" fontId="2" fillId="0" borderId="5" xfId="0" applyFont="1" applyBorder="1"/>
    <xf numFmtId="0" fontId="0" fillId="0" borderId="6" xfId="0" applyBorder="1" applyAlignment="1" applyProtection="1">
      <alignment horizontal="right"/>
      <protection locked="0"/>
    </xf>
    <xf numFmtId="0" fontId="2" fillId="0" borderId="7" xfId="0" applyFont="1" applyBorder="1"/>
    <xf numFmtId="43" fontId="0" fillId="0" borderId="9" xfId="1" applyFont="1" applyBorder="1" applyProtection="1">
      <protection locked="0"/>
    </xf>
    <xf numFmtId="43" fontId="2" fillId="0" borderId="1" xfId="0" applyNumberFormat="1" applyFont="1" applyBorder="1" applyAlignment="1">
      <alignment horizontal="right" vertical="center"/>
    </xf>
    <xf numFmtId="40" fontId="0" fillId="0" borderId="1" xfId="0" applyNumberFormat="1" applyBorder="1"/>
    <xf numFmtId="0" fontId="0" fillId="0" borderId="1" xfId="0" applyBorder="1" applyProtection="1">
      <protection locked="0"/>
    </xf>
    <xf numFmtId="0" fontId="0" fillId="0" borderId="14" xfId="0" applyBorder="1" applyProtection="1">
      <protection locked="0"/>
    </xf>
    <xf numFmtId="0" fontId="2" fillId="3" borderId="14"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4" fillId="0" borderId="0" xfId="0" applyFont="1" applyProtection="1">
      <protection locked="0"/>
    </xf>
    <xf numFmtId="0" fontId="0" fillId="0" borderId="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5" xfId="0" applyBorder="1" applyAlignment="1" applyProtection="1">
      <alignment vertical="top" wrapText="1"/>
      <protection locked="0"/>
    </xf>
    <xf numFmtId="0" fontId="0" fillId="0" borderId="0" xfId="0"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Protection="1">
      <protection locked="0"/>
    </xf>
    <xf numFmtId="0" fontId="0" fillId="0" borderId="8" xfId="0" applyBorder="1" applyProtection="1">
      <protection locked="0"/>
    </xf>
    <xf numFmtId="0" fontId="0" fillId="0" borderId="1" xfId="0" applyBorder="1" applyAlignment="1" applyProtection="1">
      <alignment horizontal="center"/>
      <protection locked="0"/>
    </xf>
    <xf numFmtId="0" fontId="0" fillId="0" borderId="21" xfId="0" applyBorder="1" applyAlignment="1" applyProtection="1">
      <alignment horizontal="center"/>
      <protection locked="0"/>
    </xf>
    <xf numFmtId="0" fontId="2" fillId="4" borderId="1" xfId="0" applyFont="1" applyFill="1" applyBorder="1" applyAlignment="1">
      <alignment horizontal="center" vertical="center" wrapText="1"/>
    </xf>
    <xf numFmtId="0" fontId="2" fillId="3" borderId="15" xfId="0" applyFont="1" applyFill="1" applyBorder="1" applyProtection="1">
      <protection locked="0"/>
    </xf>
    <xf numFmtId="43" fontId="2" fillId="3" borderId="16" xfId="0" applyNumberFormat="1" applyFont="1" applyFill="1" applyBorder="1" applyProtection="1">
      <protection locked="0"/>
    </xf>
    <xf numFmtId="0" fontId="0" fillId="6" borderId="20" xfId="0" applyFill="1" applyBorder="1" applyProtection="1">
      <protection locked="0"/>
    </xf>
    <xf numFmtId="0" fontId="0" fillId="6" borderId="17" xfId="0" applyFill="1" applyBorder="1" applyAlignment="1" applyProtection="1">
      <alignment horizontal="right"/>
      <protection locked="0"/>
    </xf>
    <xf numFmtId="0" fontId="5" fillId="0" borderId="0" xfId="0" applyFont="1" applyAlignment="1" applyProtection="1">
      <alignment vertical="center" wrapText="1"/>
      <protection locked="0"/>
    </xf>
    <xf numFmtId="14" fontId="0" fillId="0" borderId="1" xfId="0" applyNumberFormat="1" applyBorder="1" applyAlignment="1" applyProtection="1">
      <alignment horizontal="center"/>
      <protection locked="0"/>
    </xf>
    <xf numFmtId="0" fontId="0" fillId="0" borderId="14" xfId="0" applyBorder="1" applyAlignment="1" applyProtection="1">
      <alignment wrapText="1"/>
      <protection locked="0"/>
    </xf>
    <xf numFmtId="0" fontId="2" fillId="3" borderId="1" xfId="0" applyFont="1" applyFill="1" applyBorder="1" applyAlignment="1" applyProtection="1">
      <alignment horizontal="center" vertical="center"/>
      <protection locked="0"/>
    </xf>
    <xf numFmtId="0" fontId="5" fillId="0" borderId="23"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0" fillId="0" borderId="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4" fillId="4"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4" fillId="5" borderId="29"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0" fillId="0" borderId="32"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2" fillId="5" borderId="1" xfId="0" applyFont="1" applyFill="1" applyBorder="1" applyAlignment="1" applyProtection="1">
      <alignment horizontal="center"/>
      <protection locked="0"/>
    </xf>
    <xf numFmtId="0" fontId="0" fillId="0" borderId="3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33"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34"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35" xfId="0" applyBorder="1" applyAlignment="1" applyProtection="1">
      <alignment horizontal="left" vertical="top"/>
      <protection locked="0"/>
    </xf>
    <xf numFmtId="0" fontId="2" fillId="3" borderId="37" xfId="0" applyFont="1" applyFill="1" applyBorder="1" applyAlignment="1">
      <alignment horizontal="center" vertical="center"/>
    </xf>
    <xf numFmtId="0" fontId="2" fillId="0" borderId="0" xfId="0" applyFont="1" applyProtection="1">
      <protection locked="0"/>
    </xf>
    <xf numFmtId="0" fontId="0" fillId="0" borderId="0" xfId="0" applyProtection="1">
      <protection locked="0"/>
    </xf>
    <xf numFmtId="43" fontId="2" fillId="0" borderId="0" xfId="0" applyNumberFormat="1" applyFont="1" applyAlignment="1" applyProtection="1">
      <alignment horizontal="right" vertical="center"/>
      <protection locked="0"/>
    </xf>
    <xf numFmtId="40" fontId="0" fillId="0" borderId="0" xfId="0" applyNumberFormat="1" applyProtection="1">
      <protection locked="0"/>
    </xf>
    <xf numFmtId="43" fontId="0" fillId="0" borderId="0" xfId="0" applyNumberFormat="1" applyProtection="1">
      <protection locked="0"/>
    </xf>
    <xf numFmtId="0" fontId="2" fillId="3" borderId="1" xfId="0" applyFont="1" applyFill="1" applyBorder="1" applyAlignment="1">
      <alignment horizontal="center" vertical="center" wrapText="1"/>
    </xf>
    <xf numFmtId="43" fontId="0" fillId="0" borderId="1" xfId="1" applyFont="1" applyBorder="1" applyProtection="1">
      <protection locked="0"/>
    </xf>
    <xf numFmtId="43" fontId="2" fillId="0" borderId="1" xfId="0" applyNumberFormat="1" applyFont="1" applyBorder="1" applyAlignment="1">
      <alignment horizontal="right" vertical="center"/>
    </xf>
    <xf numFmtId="0" fontId="0" fillId="0" borderId="1" xfId="0" applyBorder="1" applyProtection="1">
      <protection locked="0"/>
    </xf>
    <xf numFmtId="0" fontId="0" fillId="0" borderId="14" xfId="0" applyBorder="1" applyProtection="1">
      <protection locked="0"/>
    </xf>
    <xf numFmtId="0" fontId="2" fillId="6" borderId="12" xfId="0" applyFont="1" applyFill="1" applyBorder="1" applyAlignment="1" applyProtection="1">
      <alignment horizontal="center" vertical="center"/>
      <protection locked="0"/>
    </xf>
    <xf numFmtId="0" fontId="2" fillId="3" borderId="14"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4" fillId="0" borderId="0" xfId="0" applyFont="1" applyProtection="1">
      <protection locked="0"/>
    </xf>
    <xf numFmtId="0" fontId="0" fillId="0" borderId="0" xfId="0" applyAlignment="1" applyProtection="1">
      <alignment horizontal="left" vertical="top" wrapText="1"/>
      <protection locked="0"/>
    </xf>
    <xf numFmtId="0" fontId="0" fillId="0" borderId="0" xfId="0" applyAlignment="1" applyProtection="1">
      <alignment vertical="top" wrapText="1"/>
      <protection locked="0"/>
    </xf>
    <xf numFmtId="0" fontId="0" fillId="0" borderId="8" xfId="0" applyBorder="1" applyProtection="1">
      <protection locked="0"/>
    </xf>
    <xf numFmtId="0" fontId="0" fillId="0" borderId="1"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2" fillId="2" borderId="1" xfId="0" applyFont="1" applyFill="1" applyBorder="1" applyAlignment="1">
      <alignment horizontal="center" vertical="center" wrapText="1"/>
    </xf>
    <xf numFmtId="0" fontId="2" fillId="3" borderId="15" xfId="0" applyFont="1" applyFill="1" applyBorder="1" applyProtection="1">
      <protection locked="0"/>
    </xf>
    <xf numFmtId="43" fontId="2" fillId="3" borderId="16" xfId="0" applyNumberFormat="1" applyFont="1" applyFill="1" applyBorder="1" applyProtection="1">
      <protection locked="0"/>
    </xf>
    <xf numFmtId="0" fontId="0" fillId="6" borderId="20" xfId="0" applyFill="1" applyBorder="1" applyProtection="1">
      <protection locked="0"/>
    </xf>
    <xf numFmtId="0" fontId="5" fillId="0" borderId="0" xfId="0" applyFont="1" applyAlignment="1" applyProtection="1">
      <alignment vertical="center" wrapText="1"/>
      <protection locked="0"/>
    </xf>
    <xf numFmtId="0" fontId="2" fillId="3" borderId="38" xfId="0" applyFont="1" applyFill="1" applyBorder="1" applyAlignment="1">
      <alignment horizontal="center" vertical="center"/>
    </xf>
    <xf numFmtId="0" fontId="2" fillId="3" borderId="40" xfId="0" applyFont="1" applyFill="1" applyBorder="1" applyAlignment="1">
      <alignment horizontal="center" vertical="center"/>
    </xf>
    <xf numFmtId="0" fontId="4" fillId="5" borderId="38" xfId="0" applyFont="1" applyFill="1" applyBorder="1" applyAlignment="1">
      <alignment horizontal="center" vertical="center" wrapText="1"/>
    </xf>
    <xf numFmtId="0" fontId="2" fillId="3" borderId="41" xfId="0" applyFont="1" applyFill="1" applyBorder="1" applyAlignment="1">
      <alignment horizontal="center" vertical="center"/>
    </xf>
    <xf numFmtId="0" fontId="4" fillId="2" borderId="42" xfId="0" applyFont="1" applyFill="1" applyBorder="1" applyAlignment="1">
      <alignment horizontal="center" vertical="center" wrapText="1"/>
    </xf>
    <xf numFmtId="0" fontId="2" fillId="3" borderId="44" xfId="0" applyFont="1" applyFill="1" applyBorder="1" applyProtection="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vertical="top" wrapText="1"/>
      <protection locked="0"/>
    </xf>
    <xf numFmtId="0" fontId="0" fillId="0" borderId="3" xfId="0" applyBorder="1" applyAlignment="1" applyProtection="1">
      <alignment horizontal="right"/>
      <protection locked="0"/>
    </xf>
    <xf numFmtId="0" fontId="0" fillId="0" borderId="4" xfId="0" applyBorder="1" applyAlignment="1" applyProtection="1">
      <alignment horizontal="right"/>
      <protection locked="0"/>
    </xf>
    <xf numFmtId="0" fontId="0" fillId="0" borderId="0" xfId="0" applyBorder="1" applyAlignment="1" applyProtection="1">
      <alignment horizontal="right"/>
      <protection locked="0"/>
    </xf>
    <xf numFmtId="0" fontId="0" fillId="0" borderId="6" xfId="0" applyBorder="1" applyAlignment="1" applyProtection="1">
      <alignment horizontal="right"/>
      <protection locked="0"/>
    </xf>
    <xf numFmtId="43" fontId="0" fillId="0" borderId="8" xfId="1" applyFont="1" applyBorder="1" applyAlignment="1" applyProtection="1">
      <alignment horizontal="right"/>
      <protection locked="0"/>
    </xf>
    <xf numFmtId="43" fontId="0" fillId="0" borderId="9" xfId="1" applyFont="1" applyBorder="1" applyAlignment="1" applyProtection="1">
      <alignment horizontal="right"/>
      <protection locked="0"/>
    </xf>
    <xf numFmtId="0" fontId="2" fillId="5" borderId="45" xfId="0" applyFont="1" applyFill="1" applyBorder="1" applyAlignment="1" applyProtection="1">
      <alignment horizontal="center"/>
      <protection locked="0"/>
    </xf>
    <xf numFmtId="0" fontId="2" fillId="5" borderId="43" xfId="0" applyFont="1" applyFill="1" applyBorder="1" applyAlignment="1" applyProtection="1">
      <alignment horizontal="center"/>
      <protection locked="0"/>
    </xf>
    <xf numFmtId="9" fontId="0" fillId="0" borderId="1" xfId="2" applyFont="1" applyBorder="1" applyAlignment="1" applyProtection="1">
      <alignment horizontal="center"/>
      <protection locked="0"/>
    </xf>
    <xf numFmtId="0" fontId="2" fillId="2" borderId="45" xfId="0" applyFont="1" applyFill="1" applyBorder="1" applyAlignment="1">
      <alignment horizontal="center" vertical="center" wrapText="1"/>
    </xf>
    <xf numFmtId="0" fontId="2" fillId="2" borderId="43" xfId="0" applyFont="1" applyFill="1" applyBorder="1" applyAlignment="1">
      <alignment horizontal="center" vertical="center" wrapText="1"/>
    </xf>
    <xf numFmtId="40" fontId="0" fillId="0" borderId="45" xfId="0" applyNumberFormat="1" applyBorder="1" applyAlignment="1">
      <alignment horizontal="right"/>
    </xf>
    <xf numFmtId="40" fontId="0" fillId="0" borderId="43" xfId="0" applyNumberFormat="1" applyBorder="1" applyAlignment="1">
      <alignment horizontal="right"/>
    </xf>
    <xf numFmtId="0" fontId="2" fillId="6" borderId="26" xfId="0" applyFont="1" applyFill="1" applyBorder="1" applyAlignment="1" applyProtection="1">
      <alignment horizontal="center" vertical="center"/>
      <protection locked="0"/>
    </xf>
    <xf numFmtId="0" fontId="2" fillId="6" borderId="42" xfId="0" applyFont="1" applyFill="1" applyBorder="1" applyAlignment="1" applyProtection="1">
      <alignment horizontal="center" vertical="center"/>
      <protection locked="0"/>
    </xf>
    <xf numFmtId="49" fontId="0" fillId="0" borderId="46" xfId="0" quotePrefix="1" applyNumberFormat="1" applyBorder="1" applyAlignment="1" applyProtection="1">
      <alignment horizontal="left"/>
      <protection locked="0"/>
    </xf>
    <xf numFmtId="49" fontId="0" fillId="0" borderId="43" xfId="0" quotePrefix="1" applyNumberFormat="1" applyBorder="1" applyAlignment="1" applyProtection="1">
      <alignment horizontal="left"/>
      <protection locked="0"/>
    </xf>
    <xf numFmtId="0" fontId="2" fillId="3" borderId="46"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0" fillId="0" borderId="46" xfId="0" applyBorder="1" applyAlignment="1" applyProtection="1">
      <alignment horizontal="left"/>
      <protection locked="0"/>
    </xf>
    <xf numFmtId="0" fontId="0" fillId="0" borderId="43" xfId="0" applyBorder="1" applyAlignment="1" applyProtection="1">
      <alignment horizontal="left"/>
      <protection locked="0"/>
    </xf>
    <xf numFmtId="49" fontId="0" fillId="0" borderId="48" xfId="0" quotePrefix="1" applyNumberFormat="1" applyBorder="1" applyAlignment="1" applyProtection="1">
      <alignment horizontal="left"/>
      <protection locked="0"/>
    </xf>
    <xf numFmtId="49" fontId="0" fillId="0" borderId="44" xfId="0" quotePrefix="1" applyNumberFormat="1" applyBorder="1" applyAlignment="1" applyProtection="1">
      <alignment horizontal="left"/>
      <protection locked="0"/>
    </xf>
    <xf numFmtId="0" fontId="2" fillId="6" borderId="49" xfId="0" applyFont="1" applyFill="1" applyBorder="1" applyAlignment="1" applyProtection="1">
      <alignment horizontal="center" vertical="center"/>
      <protection locked="0"/>
    </xf>
    <xf numFmtId="0" fontId="0" fillId="0" borderId="45" xfId="0" applyBorder="1" applyAlignment="1" applyProtection="1">
      <alignment horizontal="center"/>
      <protection locked="0"/>
    </xf>
    <xf numFmtId="0" fontId="0" fillId="0" borderId="50" xfId="0" applyBorder="1" applyAlignment="1" applyProtection="1">
      <alignment horizontal="center"/>
      <protection locked="0"/>
    </xf>
    <xf numFmtId="0" fontId="2" fillId="3" borderId="51" xfId="0" applyFont="1" applyFill="1" applyBorder="1" applyAlignment="1">
      <alignment horizontal="center" vertical="center"/>
    </xf>
    <xf numFmtId="0" fontId="5" fillId="0" borderId="0" xfId="0" applyFont="1" applyBorder="1" applyAlignment="1" applyProtection="1">
      <alignment horizontal="center" vertical="center" wrapText="1"/>
      <protection locked="0"/>
    </xf>
    <xf numFmtId="0" fontId="2" fillId="3" borderId="24" xfId="0" applyFont="1" applyFill="1" applyBorder="1" applyAlignment="1">
      <alignment horizontal="center" vertical="center"/>
    </xf>
    <xf numFmtId="0" fontId="0" fillId="0" borderId="48" xfId="0" applyBorder="1" applyAlignment="1" applyProtection="1">
      <alignment horizontal="left"/>
      <protection locked="0"/>
    </xf>
    <xf numFmtId="0" fontId="0" fillId="0" borderId="44" xfId="0" applyBorder="1" applyAlignment="1" applyProtection="1">
      <alignment horizontal="left"/>
      <protection locked="0"/>
    </xf>
    <xf numFmtId="0" fontId="2" fillId="3" borderId="45" xfId="0" applyFont="1" applyFill="1" applyBorder="1" applyAlignment="1" applyProtection="1">
      <alignment horizontal="center" vertical="center"/>
      <protection locked="0"/>
    </xf>
    <xf numFmtId="0" fontId="2" fillId="3" borderId="43" xfId="0" applyFont="1" applyFill="1" applyBorder="1" applyAlignment="1" applyProtection="1">
      <alignment horizontal="center" vertical="center"/>
      <protection locked="0"/>
    </xf>
    <xf numFmtId="14" fontId="0" fillId="0" borderId="45" xfId="0" applyNumberFormat="1" applyBorder="1" applyAlignment="1" applyProtection="1">
      <alignment horizontal="center"/>
      <protection locked="0"/>
    </xf>
    <xf numFmtId="14" fontId="0" fillId="0" borderId="43" xfId="0" applyNumberFormat="1" applyBorder="1" applyAlignment="1" applyProtection="1">
      <alignment horizontal="center"/>
      <protection locked="0"/>
    </xf>
    <xf numFmtId="0" fontId="2" fillId="3" borderId="45" xfId="0" applyFont="1" applyFill="1" applyBorder="1" applyAlignment="1">
      <alignment horizontal="center" vertical="center" wrapText="1"/>
    </xf>
    <xf numFmtId="0" fontId="0" fillId="0" borderId="46" xfId="0" applyBorder="1" applyAlignment="1" applyProtection="1">
      <alignment horizontal="left" wrapText="1"/>
      <protection locked="0"/>
    </xf>
    <xf numFmtId="0" fontId="0" fillId="0" borderId="43" xfId="0" applyBorder="1" applyAlignment="1" applyProtection="1">
      <alignment horizontal="left" wrapText="1"/>
      <protection locked="0"/>
    </xf>
    <xf numFmtId="0" fontId="4" fillId="5" borderId="39"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0" fillId="0" borderId="45" xfId="0" applyBorder="1" applyAlignment="1" applyProtection="1">
      <alignment vertical="center"/>
      <protection locked="0"/>
    </xf>
    <xf numFmtId="0" fontId="0" fillId="0" borderId="1" xfId="0" applyBorder="1" applyAlignment="1" applyProtection="1">
      <alignment horizontal="center" vertical="center"/>
      <protection locked="0"/>
    </xf>
    <xf numFmtId="43" fontId="2" fillId="7" borderId="52" xfId="0" applyNumberFormat="1" applyFont="1" applyFill="1" applyBorder="1" applyAlignment="1" applyProtection="1">
      <alignment horizontal="center"/>
      <protection locked="0"/>
    </xf>
    <xf numFmtId="43" fontId="2" fillId="7" borderId="47" xfId="0" applyNumberFormat="1" applyFont="1" applyFill="1" applyBorder="1" applyAlignment="1" applyProtection="1">
      <alignment horizontal="center"/>
      <protection locked="0"/>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0" fillId="0" borderId="1" xfId="0" applyNumberFormat="1" applyBorder="1" applyAlignment="1" applyProtection="1">
      <alignment horizontal="center"/>
      <protection locked="0"/>
    </xf>
    <xf numFmtId="0" fontId="0" fillId="0" borderId="45" xfId="0" applyBorder="1" applyAlignment="1" applyProtection="1">
      <protection locked="0"/>
    </xf>
    <xf numFmtId="0" fontId="4"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0" fillId="0" borderId="0" xfId="0" applyFill="1" applyBorder="1" applyAlignment="1" applyProtection="1">
      <alignment horizontal="right"/>
      <protection locked="0"/>
    </xf>
    <xf numFmtId="0" fontId="0" fillId="6" borderId="17" xfId="0" applyFill="1" applyBorder="1" applyProtection="1">
      <protection locked="0"/>
    </xf>
    <xf numFmtId="0" fontId="0" fillId="0" borderId="1" xfId="2" applyNumberFormat="1" applyFont="1" applyBorder="1" applyAlignment="1" applyProtection="1">
      <alignment vertical="center"/>
      <protection locked="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pageSetUpPr fitToPage="1"/>
  </sheetPr>
  <dimension ref="B1:M70"/>
  <sheetViews>
    <sheetView showGridLines="0" tabSelected="1" zoomScaleNormal="100" zoomScalePageLayoutView="70" workbookViewId="0">
      <selection activeCell="C13" sqref="C13:D13"/>
    </sheetView>
  </sheetViews>
  <sheetFormatPr defaultColWidth="8.85546875" defaultRowHeight="15" x14ac:dyDescent="0.25"/>
  <cols>
    <col min="1" max="1" width="2.85546875" style="2" customWidth="1"/>
    <col min="2" max="2" width="19.85546875" style="2" customWidth="1"/>
    <col min="3" max="3" width="11.5703125" style="87" customWidth="1"/>
    <col min="4" max="4" width="14.42578125" style="2" customWidth="1"/>
    <col min="5" max="5" width="19.28515625" style="2" customWidth="1"/>
    <col min="6" max="6" width="11.5703125" style="87" customWidth="1"/>
    <col min="7" max="7" width="14.42578125" style="2" customWidth="1"/>
    <col min="8" max="8" width="12.85546875" style="2" customWidth="1"/>
    <col min="9" max="9" width="20.5703125" style="87" customWidth="1"/>
    <col min="10" max="10" width="17.5703125" style="2" customWidth="1"/>
    <col min="11" max="11" width="19.5703125" style="2" bestFit="1" customWidth="1"/>
    <col min="12" max="12" width="10.5703125" style="2" bestFit="1" customWidth="1"/>
    <col min="13" max="13" width="16.42578125" style="2" bestFit="1" customWidth="1"/>
    <col min="14" max="14" width="16.140625" style="2" bestFit="1" customWidth="1"/>
    <col min="15" max="15" width="6" style="2" bestFit="1" customWidth="1"/>
    <col min="16" max="16" width="11" style="2" bestFit="1" customWidth="1"/>
    <col min="17" max="16384" width="8.85546875" style="2"/>
  </cols>
  <sheetData>
    <row r="1" spans="2:10" ht="15.75" thickBot="1" x14ac:dyDescent="0.3"/>
    <row r="2" spans="2:10" ht="15" customHeight="1" x14ac:dyDescent="0.25">
      <c r="B2" s="11" t="s">
        <v>17</v>
      </c>
      <c r="C2" s="120" t="s">
        <v>36</v>
      </c>
      <c r="D2" s="121"/>
      <c r="G2" s="43" t="s">
        <v>49</v>
      </c>
      <c r="H2" s="44"/>
      <c r="I2" s="44"/>
      <c r="J2" s="45"/>
    </row>
    <row r="3" spans="2:10" ht="15" customHeight="1" x14ac:dyDescent="0.25">
      <c r="B3" s="13" t="s">
        <v>38</v>
      </c>
      <c r="C3" s="122" t="s">
        <v>37</v>
      </c>
      <c r="D3" s="123"/>
      <c r="G3" s="46"/>
      <c r="H3" s="47"/>
      <c r="I3" s="47"/>
      <c r="J3" s="48"/>
    </row>
    <row r="4" spans="2:10" ht="15" customHeight="1" x14ac:dyDescent="0.25">
      <c r="B4" s="13" t="s">
        <v>16</v>
      </c>
      <c r="C4" s="122" t="s">
        <v>0</v>
      </c>
      <c r="D4" s="123"/>
      <c r="G4" s="46"/>
      <c r="H4" s="47"/>
      <c r="I4" s="47"/>
      <c r="J4" s="48"/>
    </row>
    <row r="5" spans="2:10" ht="15" customHeight="1" x14ac:dyDescent="0.25">
      <c r="B5" s="15" t="s">
        <v>18</v>
      </c>
      <c r="C5" s="124">
        <v>120000</v>
      </c>
      <c r="D5" s="125"/>
      <c r="G5" s="46"/>
      <c r="H5" s="47"/>
      <c r="I5" s="47"/>
      <c r="J5" s="48"/>
    </row>
    <row r="6" spans="2:10" ht="15" customHeight="1" x14ac:dyDescent="0.25">
      <c r="B6" s="1"/>
      <c r="C6" s="86"/>
      <c r="D6" s="3"/>
      <c r="G6" s="46"/>
      <c r="H6" s="47"/>
      <c r="I6" s="47"/>
      <c r="J6" s="48"/>
    </row>
    <row r="7" spans="2:10" ht="15" customHeight="1" x14ac:dyDescent="0.25">
      <c r="B7" s="75" t="s">
        <v>27</v>
      </c>
      <c r="C7" s="75"/>
      <c r="D7" s="75"/>
      <c r="G7" s="46"/>
      <c r="H7" s="47"/>
      <c r="I7" s="47"/>
      <c r="J7" s="48"/>
    </row>
    <row r="8" spans="2:10" ht="15" customHeight="1" x14ac:dyDescent="0.25">
      <c r="B8" s="126" t="s">
        <v>28</v>
      </c>
      <c r="C8" s="127"/>
      <c r="D8" s="128">
        <v>0.5</v>
      </c>
      <c r="G8" s="46"/>
      <c r="H8" s="47"/>
      <c r="I8" s="47"/>
      <c r="J8" s="48"/>
    </row>
    <row r="9" spans="2:10" ht="15" customHeight="1" x14ac:dyDescent="0.25">
      <c r="B9" s="126" t="s">
        <v>29</v>
      </c>
      <c r="C9" s="127"/>
      <c r="D9" s="128">
        <v>0.25</v>
      </c>
      <c r="G9" s="46"/>
      <c r="H9" s="47"/>
      <c r="I9" s="47"/>
      <c r="J9" s="48"/>
    </row>
    <row r="10" spans="2:10" ht="15" customHeight="1" x14ac:dyDescent="0.25">
      <c r="B10" s="126" t="s">
        <v>30</v>
      </c>
      <c r="C10" s="127"/>
      <c r="D10" s="128">
        <v>0.25</v>
      </c>
      <c r="G10" s="46"/>
      <c r="H10" s="47"/>
      <c r="I10" s="47"/>
      <c r="J10" s="48"/>
    </row>
    <row r="11" spans="2:10" ht="15" customHeight="1" x14ac:dyDescent="0.25">
      <c r="B11" s="126" t="s">
        <v>31</v>
      </c>
      <c r="C11" s="127"/>
      <c r="D11" s="128">
        <v>0</v>
      </c>
      <c r="G11" s="46"/>
      <c r="H11" s="47"/>
      <c r="I11" s="47"/>
      <c r="J11" s="48"/>
    </row>
    <row r="12" spans="2:10" ht="15" customHeight="1" x14ac:dyDescent="0.25">
      <c r="B12" s="1"/>
      <c r="C12" s="86"/>
      <c r="D12" s="3"/>
      <c r="G12" s="46"/>
      <c r="H12" s="47"/>
      <c r="I12" s="47"/>
      <c r="J12" s="48"/>
    </row>
    <row r="13" spans="2:10" ht="45" x14ac:dyDescent="0.25">
      <c r="B13" s="106" t="s">
        <v>51</v>
      </c>
      <c r="C13" s="129" t="s">
        <v>52</v>
      </c>
      <c r="D13" s="130"/>
      <c r="G13" s="46"/>
      <c r="H13" s="47"/>
      <c r="I13" s="47"/>
      <c r="J13" s="48"/>
    </row>
    <row r="14" spans="2:10" ht="15" customHeight="1" thickBot="1" x14ac:dyDescent="0.3">
      <c r="B14" s="93">
        <f>C5*0.25</f>
        <v>30000</v>
      </c>
      <c r="C14" s="131">
        <f>B14-D37-D46</f>
        <v>19500</v>
      </c>
      <c r="D14" s="132"/>
      <c r="G14" s="49"/>
      <c r="H14" s="50"/>
      <c r="I14" s="50"/>
      <c r="J14" s="51"/>
    </row>
    <row r="15" spans="2:10" ht="15" customHeight="1" x14ac:dyDescent="0.25">
      <c r="B15" s="1"/>
      <c r="C15" s="86"/>
      <c r="D15" s="3"/>
      <c r="G15" s="39"/>
      <c r="H15" s="39"/>
      <c r="I15" s="110"/>
      <c r="J15" s="39"/>
    </row>
    <row r="16" spans="2:10" ht="15.75" thickBot="1" x14ac:dyDescent="0.3">
      <c r="B16" s="1"/>
      <c r="C16" s="86"/>
      <c r="D16" s="3"/>
      <c r="G16" s="4"/>
      <c r="H16" s="5"/>
      <c r="I16" s="89"/>
    </row>
    <row r="17" spans="2:10" ht="37.15" customHeight="1" thickBot="1" x14ac:dyDescent="0.3">
      <c r="B17" s="65" t="s">
        <v>53</v>
      </c>
      <c r="C17" s="113"/>
      <c r="D17" s="66"/>
      <c r="E17" s="66"/>
      <c r="F17" s="66"/>
      <c r="G17" s="66"/>
      <c r="H17" s="66"/>
      <c r="I17" s="158"/>
      <c r="J17" s="67"/>
    </row>
    <row r="18" spans="2:10" ht="15.75" thickBot="1" x14ac:dyDescent="0.3">
      <c r="B18" s="85" t="s">
        <v>54</v>
      </c>
      <c r="C18" s="114"/>
      <c r="D18" s="111"/>
      <c r="E18" s="146" t="s">
        <v>55</v>
      </c>
      <c r="F18" s="148"/>
      <c r="G18" s="148"/>
      <c r="H18" s="85" t="s">
        <v>56</v>
      </c>
      <c r="I18" s="114"/>
      <c r="J18" s="112"/>
    </row>
    <row r="19" spans="2:10" x14ac:dyDescent="0.25">
      <c r="B19" s="133" t="s">
        <v>33</v>
      </c>
      <c r="C19" s="134"/>
      <c r="D19" s="143" t="s">
        <v>5</v>
      </c>
      <c r="E19" s="133" t="s">
        <v>33</v>
      </c>
      <c r="F19" s="134"/>
      <c r="G19" s="143" t="s">
        <v>5</v>
      </c>
      <c r="H19" s="133" t="s">
        <v>33</v>
      </c>
      <c r="I19" s="134"/>
      <c r="J19" s="96" t="s">
        <v>5</v>
      </c>
    </row>
    <row r="20" spans="2:10" x14ac:dyDescent="0.25">
      <c r="B20" s="135" t="s">
        <v>57</v>
      </c>
      <c r="C20" s="136"/>
      <c r="D20" s="144">
        <v>3</v>
      </c>
      <c r="E20" s="139" t="s">
        <v>59</v>
      </c>
      <c r="F20" s="140"/>
      <c r="G20" s="144">
        <v>3</v>
      </c>
      <c r="H20" s="139"/>
      <c r="I20" s="140"/>
      <c r="J20" s="104"/>
    </row>
    <row r="21" spans="2:10" x14ac:dyDescent="0.25">
      <c r="B21" s="135" t="s">
        <v>58</v>
      </c>
      <c r="C21" s="136"/>
      <c r="D21" s="144">
        <v>3</v>
      </c>
      <c r="E21" s="139" t="s">
        <v>60</v>
      </c>
      <c r="F21" s="140"/>
      <c r="G21" s="144">
        <v>3</v>
      </c>
      <c r="H21" s="139"/>
      <c r="I21" s="140"/>
      <c r="J21" s="104"/>
    </row>
    <row r="22" spans="2:10" x14ac:dyDescent="0.25">
      <c r="B22" s="135"/>
      <c r="C22" s="136"/>
      <c r="D22" s="144"/>
      <c r="E22" s="139"/>
      <c r="F22" s="140"/>
      <c r="G22" s="144"/>
      <c r="H22" s="139"/>
      <c r="I22" s="140"/>
      <c r="J22" s="104"/>
    </row>
    <row r="23" spans="2:10" x14ac:dyDescent="0.25">
      <c r="B23" s="135"/>
      <c r="C23" s="136"/>
      <c r="D23" s="144"/>
      <c r="E23" s="139"/>
      <c r="F23" s="140"/>
      <c r="G23" s="144"/>
      <c r="H23" s="139"/>
      <c r="I23" s="140"/>
      <c r="J23" s="104"/>
    </row>
    <row r="24" spans="2:10" x14ac:dyDescent="0.25">
      <c r="B24" s="135"/>
      <c r="C24" s="136"/>
      <c r="D24" s="144"/>
      <c r="E24" s="139"/>
      <c r="F24" s="140"/>
      <c r="G24" s="144"/>
      <c r="H24" s="139"/>
      <c r="I24" s="140"/>
      <c r="J24" s="104"/>
    </row>
    <row r="25" spans="2:10" x14ac:dyDescent="0.25">
      <c r="B25" s="135"/>
      <c r="C25" s="136"/>
      <c r="D25" s="144"/>
      <c r="E25" s="139"/>
      <c r="F25" s="140"/>
      <c r="G25" s="144"/>
      <c r="H25" s="139"/>
      <c r="I25" s="140"/>
      <c r="J25" s="104"/>
    </row>
    <row r="26" spans="2:10" x14ac:dyDescent="0.25">
      <c r="B26" s="135"/>
      <c r="C26" s="136"/>
      <c r="D26" s="144"/>
      <c r="E26" s="139"/>
      <c r="F26" s="140"/>
      <c r="G26" s="144"/>
      <c r="H26" s="139"/>
      <c r="I26" s="140"/>
      <c r="J26" s="104"/>
    </row>
    <row r="27" spans="2:10" x14ac:dyDescent="0.25">
      <c r="B27" s="135"/>
      <c r="C27" s="136"/>
      <c r="D27" s="144"/>
      <c r="E27" s="139"/>
      <c r="F27" s="140"/>
      <c r="G27" s="144"/>
      <c r="H27" s="139"/>
      <c r="I27" s="140"/>
      <c r="J27" s="104"/>
    </row>
    <row r="28" spans="2:10" ht="15.75" thickBot="1" x14ac:dyDescent="0.3">
      <c r="B28" s="141"/>
      <c r="C28" s="142"/>
      <c r="D28" s="145"/>
      <c r="E28" s="149"/>
      <c r="F28" s="150"/>
      <c r="G28" s="145"/>
      <c r="H28" s="149"/>
      <c r="I28" s="150"/>
      <c r="J28" s="105"/>
    </row>
    <row r="30" spans="2:10" ht="15.75" thickBot="1" x14ac:dyDescent="0.3"/>
    <row r="31" spans="2:10" ht="37.15" customHeight="1" x14ac:dyDescent="0.25">
      <c r="B31" s="58" t="s">
        <v>32</v>
      </c>
      <c r="C31" s="115"/>
      <c r="D31" s="59"/>
      <c r="E31" s="60"/>
      <c r="F31" s="60"/>
      <c r="G31" s="60"/>
      <c r="H31" s="59"/>
      <c r="I31" s="159"/>
      <c r="J31" s="61"/>
    </row>
    <row r="32" spans="2:10" x14ac:dyDescent="0.25">
      <c r="B32" s="137" t="s">
        <v>33</v>
      </c>
      <c r="C32" s="138"/>
      <c r="D32" s="8" t="s">
        <v>1</v>
      </c>
      <c r="E32" s="42" t="s">
        <v>47</v>
      </c>
      <c r="F32" s="151" t="s">
        <v>48</v>
      </c>
      <c r="G32" s="152"/>
      <c r="H32" s="8" t="s">
        <v>5</v>
      </c>
      <c r="I32" s="91" t="s">
        <v>11</v>
      </c>
      <c r="J32" s="22" t="s">
        <v>3</v>
      </c>
    </row>
    <row r="33" spans="2:11" x14ac:dyDescent="0.25">
      <c r="B33" s="139" t="s">
        <v>39</v>
      </c>
      <c r="C33" s="140"/>
      <c r="D33" s="10">
        <v>3000</v>
      </c>
      <c r="E33" s="40">
        <v>45299</v>
      </c>
      <c r="F33" s="153">
        <v>45417</v>
      </c>
      <c r="G33" s="154"/>
      <c r="H33" s="161">
        <v>3</v>
      </c>
      <c r="I33" s="160">
        <f>IF(H33=3,0.23,IF(H33=2,0.15,IF(H33=1,0.08,IF(H33=4,0.3,0))))</f>
        <v>0.23</v>
      </c>
      <c r="J33" s="33" t="s">
        <v>40</v>
      </c>
    </row>
    <row r="34" spans="2:11" x14ac:dyDescent="0.25">
      <c r="B34" s="139"/>
      <c r="C34" s="140"/>
      <c r="D34" s="10"/>
      <c r="E34" s="32"/>
      <c r="F34" s="153"/>
      <c r="G34" s="154"/>
      <c r="H34" s="103"/>
      <c r="I34" s="160">
        <f t="shared" ref="I34:I36" si="0">IF(H34=3,0.23,IF(H34=2,0.15,IF(H34=1,0.08,IF(H34=4,0.3,0))))</f>
        <v>0</v>
      </c>
      <c r="J34" s="33"/>
    </row>
    <row r="35" spans="2:11" x14ac:dyDescent="0.25">
      <c r="B35" s="139"/>
      <c r="C35" s="140"/>
      <c r="D35" s="10"/>
      <c r="E35" s="32"/>
      <c r="F35" s="153"/>
      <c r="G35" s="154"/>
      <c r="H35" s="103"/>
      <c r="I35" s="160">
        <f t="shared" si="0"/>
        <v>0</v>
      </c>
      <c r="J35" s="33"/>
    </row>
    <row r="36" spans="2:11" x14ac:dyDescent="0.25">
      <c r="B36" s="139"/>
      <c r="C36" s="140"/>
      <c r="D36" s="10"/>
      <c r="E36" s="32"/>
      <c r="F36" s="153"/>
      <c r="G36" s="154"/>
      <c r="H36" s="103"/>
      <c r="I36" s="160">
        <f t="shared" si="0"/>
        <v>0</v>
      </c>
      <c r="J36" s="33"/>
    </row>
    <row r="37" spans="2:11" ht="16.5" customHeight="1" thickBot="1" x14ac:dyDescent="0.35">
      <c r="B37" s="35" t="s">
        <v>10</v>
      </c>
      <c r="C37" s="116"/>
      <c r="D37" s="36">
        <f>SUM(D33:D36)</f>
        <v>3000</v>
      </c>
      <c r="E37" s="37"/>
      <c r="F37" s="109"/>
      <c r="G37" s="37"/>
      <c r="H37" s="109"/>
      <c r="I37" s="109"/>
      <c r="J37" s="38"/>
      <c r="K37" s="6"/>
    </row>
    <row r="39" spans="2:11" ht="15.75" thickBot="1" x14ac:dyDescent="0.3"/>
    <row r="40" spans="2:11" ht="37.15" customHeight="1" x14ac:dyDescent="0.25">
      <c r="B40" s="58" t="s">
        <v>34</v>
      </c>
      <c r="C40" s="115"/>
      <c r="D40" s="59"/>
      <c r="E40" s="59"/>
      <c r="F40" s="59"/>
      <c r="G40" s="59"/>
      <c r="H40" s="59"/>
      <c r="I40" s="159"/>
      <c r="J40" s="61"/>
    </row>
    <row r="41" spans="2:11" ht="15" customHeight="1" x14ac:dyDescent="0.25">
      <c r="B41" s="137" t="s">
        <v>35</v>
      </c>
      <c r="C41" s="138"/>
      <c r="D41" s="8" t="s">
        <v>1</v>
      </c>
      <c r="E41" s="155" t="s">
        <v>8</v>
      </c>
      <c r="F41" s="138"/>
      <c r="G41" s="155" t="s">
        <v>2</v>
      </c>
      <c r="H41" s="138"/>
      <c r="I41" s="91" t="s">
        <v>11</v>
      </c>
      <c r="J41" s="22" t="s">
        <v>3</v>
      </c>
    </row>
    <row r="42" spans="2:11" ht="45" customHeight="1" x14ac:dyDescent="0.25">
      <c r="B42" s="156" t="s">
        <v>41</v>
      </c>
      <c r="C42" s="157"/>
      <c r="D42" s="10">
        <v>3000</v>
      </c>
      <c r="E42" s="153">
        <v>45145</v>
      </c>
      <c r="F42" s="154"/>
      <c r="G42" s="153">
        <v>45291</v>
      </c>
      <c r="H42" s="154"/>
      <c r="I42" s="94">
        <f>D42/$C$5</f>
        <v>2.5000000000000001E-2</v>
      </c>
      <c r="J42" s="33" t="s">
        <v>42</v>
      </c>
    </row>
    <row r="43" spans="2:11" x14ac:dyDescent="0.25">
      <c r="B43" s="139" t="s">
        <v>43</v>
      </c>
      <c r="C43" s="140"/>
      <c r="D43" s="10">
        <v>3000</v>
      </c>
      <c r="E43" s="153">
        <v>45158</v>
      </c>
      <c r="F43" s="154"/>
      <c r="G43" s="153">
        <v>45269</v>
      </c>
      <c r="H43" s="154"/>
      <c r="I43" s="94">
        <f t="shared" ref="I43:I45" si="1">D43/$C$5</f>
        <v>2.5000000000000001E-2</v>
      </c>
      <c r="J43" s="33" t="s">
        <v>44</v>
      </c>
    </row>
    <row r="44" spans="2:11" x14ac:dyDescent="0.25">
      <c r="B44" s="139" t="s">
        <v>45</v>
      </c>
      <c r="C44" s="140"/>
      <c r="D44" s="10">
        <v>1500</v>
      </c>
      <c r="E44" s="153">
        <v>45186</v>
      </c>
      <c r="F44" s="154"/>
      <c r="G44" s="153">
        <v>45199</v>
      </c>
      <c r="H44" s="154"/>
      <c r="I44" s="94">
        <f t="shared" si="1"/>
        <v>1.2500000000000001E-2</v>
      </c>
      <c r="J44" s="33" t="s">
        <v>46</v>
      </c>
    </row>
    <row r="45" spans="2:11" x14ac:dyDescent="0.25">
      <c r="B45" s="139"/>
      <c r="C45" s="140"/>
      <c r="D45" s="10"/>
      <c r="E45" s="153"/>
      <c r="F45" s="154"/>
      <c r="G45" s="153"/>
      <c r="H45" s="154"/>
      <c r="I45" s="94"/>
      <c r="J45" s="33"/>
    </row>
    <row r="46" spans="2:11" ht="16.5" customHeight="1" thickBot="1" x14ac:dyDescent="0.35">
      <c r="B46" s="35" t="s">
        <v>10</v>
      </c>
      <c r="C46" s="116"/>
      <c r="D46" s="36">
        <f>SUM(D42:D45)</f>
        <v>7500</v>
      </c>
      <c r="E46" s="37"/>
      <c r="F46" s="109"/>
      <c r="G46" s="162"/>
      <c r="H46" s="162"/>
      <c r="I46" s="162"/>
      <c r="J46" s="163"/>
      <c r="K46" s="6"/>
    </row>
    <row r="48" spans="2:11" ht="15.75" thickBot="1" x14ac:dyDescent="0.3"/>
    <row r="49" spans="2:13" ht="37.15" customHeight="1" x14ac:dyDescent="0.25">
      <c r="B49" s="55" t="s">
        <v>12</v>
      </c>
      <c r="C49" s="56"/>
      <c r="D49" s="56"/>
      <c r="E49" s="56"/>
      <c r="F49" s="56"/>
      <c r="G49" s="56"/>
      <c r="H49" s="56"/>
      <c r="I49" s="56"/>
      <c r="J49" s="57"/>
    </row>
    <row r="50" spans="2:13" x14ac:dyDescent="0.25">
      <c r="B50" s="68"/>
      <c r="C50" s="63"/>
      <c r="D50" s="63"/>
      <c r="E50" s="63"/>
      <c r="F50" s="63"/>
      <c r="G50" s="63"/>
      <c r="H50" s="63"/>
      <c r="I50" s="63"/>
      <c r="J50" s="69"/>
      <c r="L50" s="3"/>
      <c r="M50" s="7"/>
    </row>
    <row r="51" spans="2:13" x14ac:dyDescent="0.25">
      <c r="B51" s="70"/>
      <c r="C51" s="117"/>
      <c r="D51" s="53"/>
      <c r="E51" s="53"/>
      <c r="F51" s="53"/>
      <c r="G51" s="53"/>
      <c r="H51" s="53"/>
      <c r="I51" s="53"/>
      <c r="J51" s="71"/>
      <c r="L51" s="3"/>
    </row>
    <row r="52" spans="2:13" x14ac:dyDescent="0.25">
      <c r="B52" s="70"/>
      <c r="C52" s="117"/>
      <c r="D52" s="53"/>
      <c r="E52" s="53"/>
      <c r="F52" s="53"/>
      <c r="G52" s="53"/>
      <c r="H52" s="53"/>
      <c r="I52" s="53"/>
      <c r="J52" s="71"/>
    </row>
    <row r="53" spans="2:13" x14ac:dyDescent="0.25">
      <c r="B53" s="70"/>
      <c r="C53" s="117"/>
      <c r="D53" s="53"/>
      <c r="E53" s="53"/>
      <c r="F53" s="53"/>
      <c r="G53" s="53"/>
      <c r="H53" s="53"/>
      <c r="I53" s="53"/>
      <c r="J53" s="71"/>
    </row>
    <row r="54" spans="2:13" x14ac:dyDescent="0.25">
      <c r="B54" s="70"/>
      <c r="C54" s="117"/>
      <c r="D54" s="53"/>
      <c r="E54" s="53"/>
      <c r="F54" s="53"/>
      <c r="G54" s="53"/>
      <c r="H54" s="53"/>
      <c r="I54" s="53"/>
      <c r="J54" s="71"/>
    </row>
    <row r="55" spans="2:13" x14ac:dyDescent="0.25">
      <c r="B55" s="70"/>
      <c r="C55" s="117"/>
      <c r="D55" s="53"/>
      <c r="E55" s="53"/>
      <c r="F55" s="53"/>
      <c r="G55" s="53"/>
      <c r="H55" s="53"/>
      <c r="I55" s="53"/>
      <c r="J55" s="71"/>
    </row>
    <row r="56" spans="2:13" x14ac:dyDescent="0.25">
      <c r="B56" s="70"/>
      <c r="C56" s="117"/>
      <c r="D56" s="53"/>
      <c r="E56" s="53"/>
      <c r="F56" s="53"/>
      <c r="G56" s="53"/>
      <c r="H56" s="53"/>
      <c r="I56" s="53"/>
      <c r="J56" s="71"/>
    </row>
    <row r="57" spans="2:13" x14ac:dyDescent="0.25">
      <c r="B57" s="70"/>
      <c r="C57" s="117"/>
      <c r="D57" s="53"/>
      <c r="E57" s="53"/>
      <c r="F57" s="53"/>
      <c r="G57" s="53"/>
      <c r="H57" s="53"/>
      <c r="I57" s="53"/>
      <c r="J57" s="71"/>
    </row>
    <row r="58" spans="2:13" ht="15.75" thickBot="1" x14ac:dyDescent="0.3">
      <c r="B58" s="72"/>
      <c r="C58" s="73"/>
      <c r="D58" s="73"/>
      <c r="E58" s="73"/>
      <c r="F58" s="73"/>
      <c r="G58" s="73"/>
      <c r="H58" s="73"/>
      <c r="I58" s="73"/>
      <c r="J58" s="74"/>
    </row>
    <row r="61" spans="2:13" ht="15.75" x14ac:dyDescent="0.25">
      <c r="B61" s="23" t="s">
        <v>9</v>
      </c>
      <c r="C61" s="99"/>
    </row>
    <row r="62" spans="2:13" ht="16.149999999999999" customHeight="1" x14ac:dyDescent="0.25">
      <c r="B62" s="62" t="s">
        <v>24</v>
      </c>
      <c r="C62" s="63"/>
      <c r="D62" s="63"/>
      <c r="E62" s="63"/>
      <c r="F62" s="63"/>
      <c r="G62" s="63"/>
      <c r="H62" s="63"/>
      <c r="I62" s="63"/>
      <c r="J62" s="64"/>
    </row>
    <row r="63" spans="2:13" ht="6" customHeight="1" x14ac:dyDescent="0.25">
      <c r="B63" s="24"/>
      <c r="C63" s="118"/>
      <c r="D63" s="25"/>
      <c r="E63" s="25"/>
      <c r="F63" s="100"/>
      <c r="G63" s="25"/>
      <c r="H63" s="25"/>
      <c r="I63" s="100"/>
      <c r="J63" s="26"/>
    </row>
    <row r="64" spans="2:13" ht="30.75" customHeight="1" x14ac:dyDescent="0.25">
      <c r="B64" s="52" t="s">
        <v>25</v>
      </c>
      <c r="C64" s="117"/>
      <c r="D64" s="53"/>
      <c r="E64" s="53"/>
      <c r="F64" s="53"/>
      <c r="G64" s="53"/>
      <c r="H64" s="53"/>
      <c r="I64" s="53"/>
      <c r="J64" s="54"/>
    </row>
    <row r="65" spans="2:10" ht="6" customHeight="1" x14ac:dyDescent="0.25">
      <c r="B65" s="24"/>
      <c r="C65" s="118"/>
      <c r="D65" s="25"/>
      <c r="E65" s="25"/>
      <c r="F65" s="100"/>
      <c r="G65" s="25"/>
      <c r="H65" s="25"/>
      <c r="I65" s="100"/>
      <c r="J65" s="26"/>
    </row>
    <row r="66" spans="2:10" ht="16.149999999999999" customHeight="1" x14ac:dyDescent="0.25">
      <c r="B66" s="52" t="s">
        <v>6</v>
      </c>
      <c r="C66" s="117"/>
      <c r="D66" s="53"/>
      <c r="E66" s="53"/>
      <c r="F66" s="53"/>
      <c r="G66" s="53"/>
      <c r="H66" s="53"/>
      <c r="I66" s="53"/>
      <c r="J66" s="54"/>
    </row>
    <row r="67" spans="2:10" ht="6" customHeight="1" x14ac:dyDescent="0.25">
      <c r="B67" s="24"/>
      <c r="C67" s="118"/>
      <c r="D67" s="25"/>
      <c r="E67" s="25"/>
      <c r="F67" s="100"/>
      <c r="G67" s="25"/>
      <c r="H67" s="25"/>
      <c r="I67" s="100"/>
      <c r="J67" s="26"/>
    </row>
    <row r="68" spans="2:10" ht="16.149999999999999" customHeight="1" x14ac:dyDescent="0.25">
      <c r="B68" s="52" t="s">
        <v>14</v>
      </c>
      <c r="C68" s="117"/>
      <c r="D68" s="53"/>
      <c r="E68" s="53"/>
      <c r="F68" s="53"/>
      <c r="G68" s="53"/>
      <c r="H68" s="53"/>
      <c r="I68" s="53"/>
      <c r="J68" s="54"/>
    </row>
    <row r="69" spans="2:10" ht="6" customHeight="1" x14ac:dyDescent="0.25">
      <c r="B69" s="27"/>
      <c r="C69" s="119"/>
      <c r="D69" s="28"/>
      <c r="E69" s="28"/>
      <c r="F69" s="101"/>
      <c r="G69" s="28"/>
      <c r="H69" s="28"/>
      <c r="I69" s="101"/>
      <c r="J69" s="29"/>
    </row>
    <row r="70" spans="2:10" ht="16.149999999999999" customHeight="1" x14ac:dyDescent="0.25">
      <c r="B70" s="30" t="s">
        <v>13</v>
      </c>
      <c r="C70" s="102"/>
      <c r="D70" s="31"/>
      <c r="E70" s="31"/>
      <c r="F70" s="102"/>
      <c r="G70" s="31"/>
      <c r="H70" s="31"/>
      <c r="I70" s="102"/>
      <c r="J70" s="9"/>
    </row>
  </sheetData>
  <sheetProtection insertRows="0" selectLockedCells="1"/>
  <mergeCells count="80">
    <mergeCell ref="G45:H45"/>
    <mergeCell ref="G46:J46"/>
    <mergeCell ref="H24:I24"/>
    <mergeCell ref="H25:I25"/>
    <mergeCell ref="H26:I26"/>
    <mergeCell ref="H27:I27"/>
    <mergeCell ref="H28:I28"/>
    <mergeCell ref="H19:I19"/>
    <mergeCell ref="H20:I20"/>
    <mergeCell ref="H21:I21"/>
    <mergeCell ref="H22:I22"/>
    <mergeCell ref="H23:I23"/>
    <mergeCell ref="B41:C41"/>
    <mergeCell ref="B42:C42"/>
    <mergeCell ref="B43:C43"/>
    <mergeCell ref="B44:C44"/>
    <mergeCell ref="B45:C45"/>
    <mergeCell ref="E41:F41"/>
    <mergeCell ref="G41:H41"/>
    <mergeCell ref="E42:F42"/>
    <mergeCell ref="E43:F43"/>
    <mergeCell ref="E44:F44"/>
    <mergeCell ref="E45:F45"/>
    <mergeCell ref="G42:H42"/>
    <mergeCell ref="G43:H43"/>
    <mergeCell ref="G44:H44"/>
    <mergeCell ref="F35:G35"/>
    <mergeCell ref="F36:G36"/>
    <mergeCell ref="B34:C34"/>
    <mergeCell ref="B35:C35"/>
    <mergeCell ref="B36:C36"/>
    <mergeCell ref="E19:F19"/>
    <mergeCell ref="E20:F20"/>
    <mergeCell ref="E21:F21"/>
    <mergeCell ref="E22:F22"/>
    <mergeCell ref="E23:F23"/>
    <mergeCell ref="E24:F24"/>
    <mergeCell ref="E25:F25"/>
    <mergeCell ref="E26:F26"/>
    <mergeCell ref="E27:F27"/>
    <mergeCell ref="E28:F28"/>
    <mergeCell ref="F32:G32"/>
    <mergeCell ref="F33:G33"/>
    <mergeCell ref="F34:G34"/>
    <mergeCell ref="B27:C27"/>
    <mergeCell ref="B28:C28"/>
    <mergeCell ref="B32:C32"/>
    <mergeCell ref="B33:C33"/>
    <mergeCell ref="B22:C22"/>
    <mergeCell ref="B23:C23"/>
    <mergeCell ref="B24:C24"/>
    <mergeCell ref="B25:C25"/>
    <mergeCell ref="B26:C26"/>
    <mergeCell ref="C13:D13"/>
    <mergeCell ref="C14:D14"/>
    <mergeCell ref="B19:C19"/>
    <mergeCell ref="B20:C20"/>
    <mergeCell ref="B21:C21"/>
    <mergeCell ref="B9:C9"/>
    <mergeCell ref="B10:C10"/>
    <mergeCell ref="B11:C11"/>
    <mergeCell ref="C2:D2"/>
    <mergeCell ref="C3:D3"/>
    <mergeCell ref="C4:D4"/>
    <mergeCell ref="C5:D5"/>
    <mergeCell ref="B8:C8"/>
    <mergeCell ref="G2:J14"/>
    <mergeCell ref="B64:J64"/>
    <mergeCell ref="B66:J66"/>
    <mergeCell ref="B68:J68"/>
    <mergeCell ref="B49:J49"/>
    <mergeCell ref="B31:J31"/>
    <mergeCell ref="B62:J62"/>
    <mergeCell ref="B17:J17"/>
    <mergeCell ref="B50:J58"/>
    <mergeCell ref="B7:D7"/>
    <mergeCell ref="B40:J40"/>
    <mergeCell ref="B18:D18"/>
    <mergeCell ref="E18:G18"/>
    <mergeCell ref="H18:J18"/>
  </mergeCells>
  <printOptions horizontalCentered="1"/>
  <pageMargins left="0.2" right="0.2" top="0.25" bottom="0.25" header="0.3" footer="0.3"/>
  <pageSetup scale="65"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Sheet2!$A$1:$A$3</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pageSetUpPr fitToPage="1"/>
  </sheetPr>
  <dimension ref="B1:K58"/>
  <sheetViews>
    <sheetView showGridLines="0" zoomScaleNormal="100" zoomScalePageLayoutView="70" workbookViewId="0">
      <selection activeCell="C7" sqref="C7"/>
    </sheetView>
  </sheetViews>
  <sheetFormatPr defaultColWidth="8.85546875" defaultRowHeight="15" x14ac:dyDescent="0.25"/>
  <cols>
    <col min="1" max="1" width="2.85546875" style="2" customWidth="1"/>
    <col min="2" max="2" width="25.85546875" style="2" customWidth="1"/>
    <col min="3" max="3" width="18.5703125" style="2" customWidth="1"/>
    <col min="4" max="5" width="21.28515625" style="2" customWidth="1"/>
    <col min="6" max="6" width="15.5703125" style="87" customWidth="1"/>
    <col min="7" max="7" width="18.7109375" style="2" customWidth="1"/>
    <col min="8" max="8" width="16" style="2" customWidth="1"/>
    <col min="9" max="9" width="19.5703125" style="2" bestFit="1" customWidth="1"/>
    <col min="10" max="10" width="10.5703125" style="2" bestFit="1" customWidth="1"/>
    <col min="11" max="11" width="16.42578125" style="2" bestFit="1" customWidth="1"/>
    <col min="12" max="12" width="16.140625" style="2" bestFit="1" customWidth="1"/>
    <col min="13" max="13" width="6" style="2" bestFit="1" customWidth="1"/>
    <col min="14" max="14" width="11" style="2" bestFit="1" customWidth="1"/>
    <col min="15" max="16384" width="8.85546875" style="2"/>
  </cols>
  <sheetData>
    <row r="1" spans="2:8" ht="15.75" thickBot="1" x14ac:dyDescent="0.3"/>
    <row r="2" spans="2:8" ht="15" customHeight="1" x14ac:dyDescent="0.25">
      <c r="B2" s="11" t="s">
        <v>17</v>
      </c>
      <c r="C2" s="12" t="s">
        <v>36</v>
      </c>
      <c r="E2" s="43" t="s">
        <v>50</v>
      </c>
      <c r="F2" s="44"/>
      <c r="G2" s="44"/>
      <c r="H2" s="45"/>
    </row>
    <row r="3" spans="2:8" ht="15" customHeight="1" x14ac:dyDescent="0.25">
      <c r="B3" s="13" t="s">
        <v>16</v>
      </c>
      <c r="C3" s="14" t="s">
        <v>0</v>
      </c>
      <c r="E3" s="46"/>
      <c r="F3" s="147"/>
      <c r="G3" s="47"/>
      <c r="H3" s="48"/>
    </row>
    <row r="4" spans="2:8" ht="15" customHeight="1" x14ac:dyDescent="0.25">
      <c r="B4" s="15" t="s">
        <v>18</v>
      </c>
      <c r="C4" s="16">
        <v>120000</v>
      </c>
      <c r="D4" s="90"/>
      <c r="E4" s="46"/>
      <c r="F4" s="147"/>
      <c r="G4" s="47"/>
      <c r="H4" s="48"/>
    </row>
    <row r="5" spans="2:8" ht="15" customHeight="1" x14ac:dyDescent="0.25">
      <c r="B5" s="1"/>
      <c r="C5" s="3"/>
      <c r="D5" s="90"/>
      <c r="E5" s="46"/>
      <c r="F5" s="147"/>
      <c r="G5" s="47"/>
      <c r="H5" s="48"/>
    </row>
    <row r="6" spans="2:8" ht="45" x14ac:dyDescent="0.25">
      <c r="B6" s="34" t="s">
        <v>61</v>
      </c>
      <c r="C6" s="34" t="s">
        <v>70</v>
      </c>
      <c r="E6" s="46"/>
      <c r="F6" s="147"/>
      <c r="G6" s="47"/>
      <c r="H6" s="48"/>
    </row>
    <row r="7" spans="2:8" ht="15" customHeight="1" thickBot="1" x14ac:dyDescent="0.3">
      <c r="B7" s="17">
        <f>C4/9*3*1.25</f>
        <v>50000</v>
      </c>
      <c r="C7" s="18">
        <f>C20+C34-B7</f>
        <v>5000</v>
      </c>
      <c r="E7" s="49"/>
      <c r="F7" s="50"/>
      <c r="G7" s="50"/>
      <c r="H7" s="51"/>
    </row>
    <row r="8" spans="2:8" x14ac:dyDescent="0.25">
      <c r="B8" s="1"/>
      <c r="C8" s="3"/>
      <c r="E8" s="4"/>
      <c r="F8" s="88"/>
      <c r="G8" s="5"/>
    </row>
    <row r="9" spans="2:8" ht="15.75" thickBot="1" x14ac:dyDescent="0.3">
      <c r="B9" s="1"/>
      <c r="C9" s="3"/>
      <c r="E9" s="4"/>
      <c r="F9" s="88"/>
      <c r="G9" s="5"/>
    </row>
    <row r="10" spans="2:8" ht="37.15" customHeight="1" thickBot="1" x14ac:dyDescent="0.3">
      <c r="B10" s="65" t="s">
        <v>62</v>
      </c>
      <c r="C10" s="66"/>
      <c r="D10" s="66"/>
      <c r="E10" s="66"/>
      <c r="F10" s="66"/>
      <c r="G10" s="66"/>
      <c r="H10" s="67"/>
    </row>
    <row r="11" spans="2:8" ht="30" x14ac:dyDescent="0.25">
      <c r="B11" s="21" t="s">
        <v>33</v>
      </c>
      <c r="C11" s="8" t="s">
        <v>1</v>
      </c>
      <c r="D11" s="8" t="s">
        <v>47</v>
      </c>
      <c r="E11" s="8" t="s">
        <v>48</v>
      </c>
      <c r="F11" s="91" t="s">
        <v>5</v>
      </c>
      <c r="G11" s="8" t="s">
        <v>11</v>
      </c>
      <c r="H11" s="22" t="s">
        <v>3</v>
      </c>
    </row>
    <row r="12" spans="2:8" ht="30" x14ac:dyDescent="0.25">
      <c r="B12" s="41" t="s">
        <v>63</v>
      </c>
      <c r="C12" s="10">
        <v>12000</v>
      </c>
      <c r="D12" s="40">
        <v>45418</v>
      </c>
      <c r="E12" s="40">
        <v>45506</v>
      </c>
      <c r="F12" s="167">
        <v>3</v>
      </c>
      <c r="G12" s="168">
        <f>IF(F12=3,0.23,IF(F12=2,0.15,IF(F12=1,0.08,IF(F12=4,0.3,0))))</f>
        <v>0.23</v>
      </c>
      <c r="H12" s="104" t="s">
        <v>64</v>
      </c>
    </row>
    <row r="13" spans="2:8" x14ac:dyDescent="0.25">
      <c r="B13" s="20"/>
      <c r="C13" s="10"/>
      <c r="D13" s="40"/>
      <c r="E13" s="40"/>
      <c r="F13" s="167"/>
      <c r="G13" s="160">
        <f t="shared" ref="G13:G19" si="0">IF(F13=3,0.23,IF(F13=2,0.15,IF(F13=1,0.08,IF(F13=4,0.3,0))))</f>
        <v>0</v>
      </c>
      <c r="H13" s="104"/>
    </row>
    <row r="14" spans="2:8" x14ac:dyDescent="0.25">
      <c r="B14" s="20"/>
      <c r="C14" s="10"/>
      <c r="D14" s="40"/>
      <c r="E14" s="40"/>
      <c r="F14" s="167"/>
      <c r="G14" s="160">
        <f t="shared" si="0"/>
        <v>0</v>
      </c>
      <c r="H14" s="104"/>
    </row>
    <row r="15" spans="2:8" x14ac:dyDescent="0.25">
      <c r="B15" s="20"/>
      <c r="C15" s="10"/>
      <c r="D15" s="40"/>
      <c r="E15" s="40"/>
      <c r="F15" s="167"/>
      <c r="G15" s="160">
        <f t="shared" si="0"/>
        <v>0</v>
      </c>
      <c r="H15" s="104"/>
    </row>
    <row r="16" spans="2:8" x14ac:dyDescent="0.25">
      <c r="B16" s="20"/>
      <c r="C16" s="10"/>
      <c r="D16" s="40"/>
      <c r="E16" s="40"/>
      <c r="F16" s="167"/>
      <c r="G16" s="160">
        <f t="shared" si="0"/>
        <v>0</v>
      </c>
      <c r="H16" s="104"/>
    </row>
    <row r="17" spans="2:11" x14ac:dyDescent="0.25">
      <c r="B17" s="20"/>
      <c r="C17" s="10"/>
      <c r="D17" s="40"/>
      <c r="E17" s="40"/>
      <c r="F17" s="167"/>
      <c r="G17" s="160">
        <f t="shared" si="0"/>
        <v>0</v>
      </c>
      <c r="H17" s="104"/>
    </row>
    <row r="18" spans="2:11" ht="13.9" customHeight="1" x14ac:dyDescent="0.25">
      <c r="B18" s="20"/>
      <c r="C18" s="19"/>
      <c r="D18" s="103"/>
      <c r="E18" s="103"/>
      <c r="F18" s="167"/>
      <c r="G18" s="160">
        <f t="shared" si="0"/>
        <v>0</v>
      </c>
      <c r="H18" s="104"/>
    </row>
    <row r="19" spans="2:11" x14ac:dyDescent="0.25">
      <c r="B19" s="20"/>
      <c r="C19" s="19"/>
      <c r="D19" s="103"/>
      <c r="E19" s="103"/>
      <c r="F19" s="167"/>
      <c r="G19" s="160">
        <f t="shared" si="0"/>
        <v>0</v>
      </c>
      <c r="H19" s="104"/>
    </row>
    <row r="20" spans="2:11" ht="19.5" thickBot="1" x14ac:dyDescent="0.35">
      <c r="B20" s="35" t="s">
        <v>26</v>
      </c>
      <c r="C20" s="36">
        <f>SUM(C11:C19)</f>
        <v>12000</v>
      </c>
      <c r="D20" s="37"/>
      <c r="E20" s="37"/>
      <c r="F20" s="109"/>
      <c r="G20" s="109"/>
      <c r="H20" s="38"/>
      <c r="I20" s="6"/>
    </row>
    <row r="22" spans="2:11" ht="15.75" thickBot="1" x14ac:dyDescent="0.3"/>
    <row r="23" spans="2:11" ht="37.15" customHeight="1" x14ac:dyDescent="0.25">
      <c r="B23" s="164" t="s">
        <v>65</v>
      </c>
      <c r="C23" s="165"/>
      <c r="D23" s="165"/>
      <c r="E23" s="165"/>
      <c r="F23" s="165"/>
      <c r="G23" s="166"/>
      <c r="H23" s="169"/>
      <c r="I23" s="87"/>
      <c r="J23" s="87"/>
    </row>
    <row r="24" spans="2:11" ht="30" x14ac:dyDescent="0.25">
      <c r="B24" s="97" t="s">
        <v>35</v>
      </c>
      <c r="C24" s="91" t="s">
        <v>1</v>
      </c>
      <c r="D24" s="91" t="s">
        <v>8</v>
      </c>
      <c r="E24" s="91" t="s">
        <v>2</v>
      </c>
      <c r="F24" s="91" t="s">
        <v>11</v>
      </c>
      <c r="G24" s="98" t="s">
        <v>3</v>
      </c>
      <c r="H24" s="170"/>
    </row>
    <row r="25" spans="2:11" x14ac:dyDescent="0.25">
      <c r="B25" s="95" t="s">
        <v>66</v>
      </c>
      <c r="C25" s="92">
        <v>28000</v>
      </c>
      <c r="D25" s="40">
        <v>45418</v>
      </c>
      <c r="E25" s="40">
        <v>45498</v>
      </c>
      <c r="F25" s="173">
        <f>C25/($C$4/9*3)</f>
        <v>0.7</v>
      </c>
      <c r="G25" s="104" t="s">
        <v>67</v>
      </c>
      <c r="H25" s="171"/>
    </row>
    <row r="26" spans="2:11" x14ac:dyDescent="0.25">
      <c r="B26" s="95" t="s">
        <v>68</v>
      </c>
      <c r="C26" s="92">
        <v>15000</v>
      </c>
      <c r="D26" s="40">
        <v>45499</v>
      </c>
      <c r="E26" s="40">
        <v>45506</v>
      </c>
      <c r="F26" s="173">
        <f t="shared" ref="F26:F33" si="1">C26/($C$4/9*3)</f>
        <v>0.375</v>
      </c>
      <c r="G26" s="104" t="s">
        <v>69</v>
      </c>
      <c r="H26" s="171"/>
    </row>
    <row r="27" spans="2:11" x14ac:dyDescent="0.25">
      <c r="B27" s="95"/>
      <c r="C27" s="92"/>
      <c r="D27" s="40"/>
      <c r="E27" s="40"/>
      <c r="F27" s="173">
        <f t="shared" si="1"/>
        <v>0</v>
      </c>
      <c r="G27" s="104"/>
      <c r="H27" s="171"/>
    </row>
    <row r="28" spans="2:11" x14ac:dyDescent="0.25">
      <c r="B28" s="95"/>
      <c r="C28" s="92"/>
      <c r="D28" s="40"/>
      <c r="E28" s="40"/>
      <c r="F28" s="173">
        <f t="shared" si="1"/>
        <v>0</v>
      </c>
      <c r="G28" s="104"/>
      <c r="H28" s="171"/>
      <c r="I28" s="1"/>
      <c r="J28" s="3"/>
    </row>
    <row r="29" spans="2:11" x14ac:dyDescent="0.25">
      <c r="B29" s="95"/>
      <c r="C29" s="92"/>
      <c r="D29" s="40"/>
      <c r="E29" s="40"/>
      <c r="F29" s="173">
        <f t="shared" si="1"/>
        <v>0</v>
      </c>
      <c r="G29" s="104"/>
      <c r="H29" s="171"/>
    </row>
    <row r="30" spans="2:11" x14ac:dyDescent="0.25">
      <c r="B30" s="95"/>
      <c r="C30" s="92"/>
      <c r="D30" s="40"/>
      <c r="E30" s="40"/>
      <c r="F30" s="173">
        <f t="shared" si="1"/>
        <v>0</v>
      </c>
      <c r="G30" s="104"/>
      <c r="H30" s="171"/>
      <c r="K30" s="7"/>
    </row>
    <row r="31" spans="2:11" x14ac:dyDescent="0.25">
      <c r="B31" s="95"/>
      <c r="C31" s="94"/>
      <c r="D31" s="103"/>
      <c r="E31" s="103"/>
      <c r="F31" s="173">
        <f t="shared" si="1"/>
        <v>0</v>
      </c>
      <c r="G31" s="104"/>
      <c r="H31" s="171"/>
    </row>
    <row r="32" spans="2:11" x14ac:dyDescent="0.25">
      <c r="B32" s="95"/>
      <c r="C32" s="94"/>
      <c r="D32" s="103"/>
      <c r="E32" s="103"/>
      <c r="F32" s="173">
        <f t="shared" si="1"/>
        <v>0</v>
      </c>
      <c r="G32" s="104"/>
      <c r="H32" s="171"/>
    </row>
    <row r="33" spans="2:11" x14ac:dyDescent="0.25">
      <c r="B33" s="95"/>
      <c r="C33" s="94"/>
      <c r="D33" s="103"/>
      <c r="E33" s="103"/>
      <c r="F33" s="173">
        <f t="shared" si="1"/>
        <v>0</v>
      </c>
      <c r="G33" s="104"/>
      <c r="H33" s="171"/>
    </row>
    <row r="34" spans="2:11" ht="19.5" thickBot="1" x14ac:dyDescent="0.35">
      <c r="B34" s="107" t="s">
        <v>10</v>
      </c>
      <c r="C34" s="108">
        <f>SUM(C25:C33)</f>
        <v>43000</v>
      </c>
      <c r="D34" s="109"/>
      <c r="E34" s="109"/>
      <c r="F34" s="109"/>
      <c r="G34" s="172"/>
      <c r="H34" s="171"/>
      <c r="I34" s="6"/>
    </row>
    <row r="36" spans="2:11" ht="15.75" thickBot="1" x14ac:dyDescent="0.3"/>
    <row r="37" spans="2:11" ht="37.15" customHeight="1" x14ac:dyDescent="0.25">
      <c r="B37" s="55" t="s">
        <v>23</v>
      </c>
      <c r="C37" s="56"/>
      <c r="D37" s="56"/>
      <c r="E37" s="56"/>
      <c r="F37" s="56"/>
      <c r="G37" s="56"/>
      <c r="H37" s="57"/>
    </row>
    <row r="38" spans="2:11" x14ac:dyDescent="0.25">
      <c r="B38" s="76"/>
      <c r="C38" s="77"/>
      <c r="D38" s="77"/>
      <c r="E38" s="77"/>
      <c r="F38" s="77"/>
      <c r="G38" s="77"/>
      <c r="H38" s="78"/>
      <c r="J38" s="3"/>
      <c r="K38" s="7"/>
    </row>
    <row r="39" spans="2:11" x14ac:dyDescent="0.25">
      <c r="B39" s="79"/>
      <c r="C39" s="80"/>
      <c r="D39" s="80"/>
      <c r="E39" s="80"/>
      <c r="F39" s="80"/>
      <c r="G39" s="80"/>
      <c r="H39" s="81"/>
      <c r="J39" s="3"/>
    </row>
    <row r="40" spans="2:11" x14ac:dyDescent="0.25">
      <c r="B40" s="79"/>
      <c r="C40" s="80"/>
      <c r="D40" s="80"/>
      <c r="E40" s="80"/>
      <c r="F40" s="80"/>
      <c r="G40" s="80"/>
      <c r="H40" s="81"/>
    </row>
    <row r="41" spans="2:11" x14ac:dyDescent="0.25">
      <c r="B41" s="79"/>
      <c r="C41" s="80"/>
      <c r="D41" s="80"/>
      <c r="E41" s="80"/>
      <c r="F41" s="80"/>
      <c r="G41" s="80"/>
      <c r="H41" s="81"/>
    </row>
    <row r="42" spans="2:11" x14ac:dyDescent="0.25">
      <c r="B42" s="79"/>
      <c r="C42" s="80"/>
      <c r="D42" s="80"/>
      <c r="E42" s="80"/>
      <c r="F42" s="80"/>
      <c r="G42" s="80"/>
      <c r="H42" s="81"/>
    </row>
    <row r="43" spans="2:11" x14ac:dyDescent="0.25">
      <c r="B43" s="79"/>
      <c r="C43" s="80"/>
      <c r="D43" s="80"/>
      <c r="E43" s="80"/>
      <c r="F43" s="80"/>
      <c r="G43" s="80"/>
      <c r="H43" s="81"/>
    </row>
    <row r="44" spans="2:11" x14ac:dyDescent="0.25">
      <c r="B44" s="79"/>
      <c r="C44" s="80"/>
      <c r="D44" s="80"/>
      <c r="E44" s="80"/>
      <c r="F44" s="80"/>
      <c r="G44" s="80"/>
      <c r="H44" s="81"/>
    </row>
    <row r="45" spans="2:11" x14ac:dyDescent="0.25">
      <c r="B45" s="79"/>
      <c r="C45" s="80"/>
      <c r="D45" s="80"/>
      <c r="E45" s="80"/>
      <c r="F45" s="80"/>
      <c r="G45" s="80"/>
      <c r="H45" s="81"/>
    </row>
    <row r="46" spans="2:11" x14ac:dyDescent="0.25">
      <c r="B46" s="82"/>
      <c r="C46" s="83"/>
      <c r="D46" s="83"/>
      <c r="E46" s="83"/>
      <c r="F46" s="83"/>
      <c r="G46" s="83"/>
      <c r="H46" s="84"/>
    </row>
    <row r="49" spans="2:8" ht="15.75" x14ac:dyDescent="0.25">
      <c r="B49" s="23" t="s">
        <v>9</v>
      </c>
    </row>
    <row r="50" spans="2:8" ht="14.45" customHeight="1" x14ac:dyDescent="0.25">
      <c r="B50" s="62" t="s">
        <v>20</v>
      </c>
      <c r="C50" s="63"/>
      <c r="D50" s="63"/>
      <c r="E50" s="63"/>
      <c r="F50" s="63"/>
      <c r="G50" s="63"/>
      <c r="H50" s="64"/>
    </row>
    <row r="51" spans="2:8" ht="6" customHeight="1" x14ac:dyDescent="0.25">
      <c r="B51" s="24"/>
      <c r="C51" s="25"/>
      <c r="D51" s="25"/>
      <c r="E51" s="25"/>
      <c r="F51" s="100"/>
      <c r="G51" s="25"/>
      <c r="H51" s="26"/>
    </row>
    <row r="52" spans="2:8" ht="30" customHeight="1" x14ac:dyDescent="0.25">
      <c r="B52" s="52" t="s">
        <v>21</v>
      </c>
      <c r="C52" s="53"/>
      <c r="D52" s="53"/>
      <c r="E52" s="53"/>
      <c r="F52" s="53"/>
      <c r="G52" s="53"/>
      <c r="H52" s="54"/>
    </row>
    <row r="53" spans="2:8" ht="6" customHeight="1" x14ac:dyDescent="0.25">
      <c r="B53" s="24"/>
      <c r="C53" s="25"/>
      <c r="D53" s="25"/>
      <c r="E53" s="25"/>
      <c r="F53" s="100"/>
      <c r="G53" s="25"/>
      <c r="H53" s="26"/>
    </row>
    <row r="54" spans="2:8" x14ac:dyDescent="0.25">
      <c r="B54" s="52" t="s">
        <v>22</v>
      </c>
      <c r="C54" s="53"/>
      <c r="D54" s="53"/>
      <c r="E54" s="53"/>
      <c r="F54" s="53"/>
      <c r="G54" s="53"/>
      <c r="H54" s="54"/>
    </row>
    <row r="55" spans="2:8" ht="6" customHeight="1" x14ac:dyDescent="0.25">
      <c r="B55" s="24"/>
      <c r="C55" s="25"/>
      <c r="D55" s="25"/>
      <c r="E55" s="25"/>
      <c r="F55" s="100"/>
      <c r="G55" s="25"/>
      <c r="H55" s="26"/>
    </row>
    <row r="56" spans="2:8" ht="28.9" customHeight="1" x14ac:dyDescent="0.25">
      <c r="B56" s="52" t="s">
        <v>15</v>
      </c>
      <c r="C56" s="53"/>
      <c r="D56" s="53"/>
      <c r="E56" s="53"/>
      <c r="F56" s="53"/>
      <c r="G56" s="53"/>
      <c r="H56" s="54"/>
    </row>
    <row r="57" spans="2:8" ht="6" customHeight="1" x14ac:dyDescent="0.25">
      <c r="B57" s="27"/>
      <c r="C57" s="28"/>
      <c r="D57" s="28"/>
      <c r="E57" s="28"/>
      <c r="F57" s="101"/>
      <c r="G57" s="28"/>
      <c r="H57" s="29"/>
    </row>
    <row r="58" spans="2:8" x14ac:dyDescent="0.25">
      <c r="B58" s="30" t="s">
        <v>7</v>
      </c>
      <c r="C58" s="31"/>
      <c r="D58" s="31"/>
      <c r="E58" s="31"/>
      <c r="F58" s="102"/>
      <c r="G58" s="31"/>
      <c r="H58" s="9"/>
    </row>
  </sheetData>
  <sheetProtection insertRows="0" selectLockedCells="1"/>
  <mergeCells count="9">
    <mergeCell ref="B56:H56"/>
    <mergeCell ref="B10:H10"/>
    <mergeCell ref="B37:H37"/>
    <mergeCell ref="E2:H7"/>
    <mergeCell ref="B38:H46"/>
    <mergeCell ref="B50:H50"/>
    <mergeCell ref="B52:H52"/>
    <mergeCell ref="B54:H54"/>
    <mergeCell ref="B23:G23"/>
  </mergeCells>
  <printOptions horizontalCentered="1"/>
  <pageMargins left="0.2" right="0.2" top="0.25" bottom="0.25" header="0.3" footer="0.3"/>
  <pageSetup scale="65"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Sheet2!$A$1:$A$3</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E21" sqref="E21"/>
    </sheetView>
  </sheetViews>
  <sheetFormatPr defaultRowHeight="15" x14ac:dyDescent="0.25"/>
  <sheetData>
    <row r="1" spans="1:1" x14ac:dyDescent="0.25">
      <c r="A1" t="s">
        <v>0</v>
      </c>
    </row>
    <row r="2" spans="1:1" x14ac:dyDescent="0.25">
      <c r="A2" t="s">
        <v>4</v>
      </c>
    </row>
    <row r="3" spans="1:1" x14ac:dyDescent="0.25">
      <c r="A3" t="s">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Academic Year</vt:lpstr>
      <vt:lpstr>Summer - 9MO Only</vt:lpstr>
      <vt:lpstr>Sheet2</vt:lpstr>
    </vt:vector>
  </TitlesOfParts>
  <Company>Florida Atlantic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Biggs</dc:creator>
  <cp:lastModifiedBy>Iselgis Garcia</cp:lastModifiedBy>
  <cp:lastPrinted>2021-04-20T19:21:50Z</cp:lastPrinted>
  <dcterms:created xsi:type="dcterms:W3CDTF">2021-04-12T18:12:07Z</dcterms:created>
  <dcterms:modified xsi:type="dcterms:W3CDTF">2023-08-07T17:37:51Z</dcterms:modified>
</cp:coreProperties>
</file>